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K42" i="1"/>
  <c r="J42"/>
  <c r="H42"/>
  <c r="K15"/>
  <c r="H15"/>
  <c r="E15"/>
  <c r="I42"/>
  <c r="H34"/>
  <c r="E34"/>
  <c r="F42"/>
  <c r="C42"/>
  <c r="D42"/>
  <c r="E42"/>
  <c r="J3"/>
  <c r="J4"/>
  <c r="J5"/>
  <c r="J6"/>
  <c r="J7"/>
  <c r="J8"/>
  <c r="J9"/>
  <c r="J10"/>
  <c r="J11"/>
  <c r="J12"/>
  <c r="J13"/>
  <c r="J14"/>
  <c r="J16"/>
  <c r="J17"/>
  <c r="J18"/>
  <c r="J19"/>
  <c r="J20"/>
  <c r="J21"/>
  <c r="J22"/>
  <c r="J23"/>
  <c r="J24"/>
  <c r="G3"/>
  <c r="G4"/>
  <c r="G5"/>
  <c r="G6"/>
  <c r="G7"/>
  <c r="G8"/>
  <c r="G9"/>
  <c r="G10"/>
  <c r="G11"/>
  <c r="G12"/>
  <c r="G13"/>
  <c r="G14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5"/>
  <c r="G36"/>
  <c r="G37"/>
  <c r="G38"/>
  <c r="G39"/>
  <c r="G40"/>
  <c r="G41"/>
  <c r="G42"/>
  <c r="E3"/>
  <c r="H3"/>
  <c r="E4"/>
  <c r="H4"/>
  <c r="E5"/>
  <c r="H5"/>
  <c r="E6"/>
  <c r="H6"/>
  <c r="E7"/>
  <c r="H7"/>
  <c r="E8"/>
  <c r="H8"/>
  <c r="E9"/>
  <c r="H9"/>
  <c r="E10"/>
  <c r="H10"/>
  <c r="E11"/>
  <c r="H11"/>
  <c r="E12"/>
  <c r="H12"/>
  <c r="E13"/>
  <c r="H13"/>
  <c r="E14"/>
  <c r="H14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5"/>
  <c r="H35"/>
  <c r="E36"/>
  <c r="H36"/>
  <c r="E37"/>
  <c r="H37"/>
  <c r="E38"/>
  <c r="H38"/>
  <c r="E39"/>
  <c r="H39"/>
  <c r="E40"/>
  <c r="H40"/>
  <c r="E41"/>
  <c r="H41"/>
  <c r="K40"/>
  <c r="K38"/>
  <c r="K37"/>
  <c r="K35"/>
  <c r="K33"/>
  <c r="K32"/>
  <c r="K4"/>
  <c r="K5"/>
  <c r="K6"/>
  <c r="K8"/>
  <c r="K9"/>
  <c r="K10"/>
  <c r="K11"/>
  <c r="K12"/>
  <c r="K13"/>
  <c r="K14"/>
  <c r="K16"/>
  <c r="K17"/>
  <c r="K18"/>
  <c r="K19"/>
  <c r="K20"/>
  <c r="K21"/>
  <c r="K22"/>
  <c r="K23"/>
  <c r="K24"/>
  <c r="K25"/>
  <c r="K26"/>
  <c r="K29"/>
  <c r="K30"/>
  <c r="K3"/>
  <c r="E47"/>
  <c r="E48"/>
  <c r="E49"/>
</calcChain>
</file>

<file path=xl/sharedStrings.xml><?xml version="1.0" encoding="utf-8"?>
<sst xmlns="http://schemas.openxmlformats.org/spreadsheetml/2006/main" count="100" uniqueCount="74">
  <si>
    <t>Player</t>
  </si>
  <si>
    <t>FA Year</t>
  </si>
  <si>
    <t>Zack Greinke</t>
  </si>
  <si>
    <t>Josh Hamilton</t>
  </si>
  <si>
    <t>Anibal Sanchez</t>
  </si>
  <si>
    <t>Melvin Upton</t>
  </si>
  <si>
    <t>Nick Swisher</t>
  </si>
  <si>
    <t>Edwin Jackson</t>
  </si>
  <si>
    <t>Michael Bourn</t>
  </si>
  <si>
    <t>Angel Pagan</t>
  </si>
  <si>
    <t>Shane Victorino</t>
  </si>
  <si>
    <t>Robinson Cano</t>
  </si>
  <si>
    <t>Masahiro Tanaka</t>
  </si>
  <si>
    <t>Jacoby Ellsbury</t>
  </si>
  <si>
    <t>Shin Soo Choo</t>
  </si>
  <si>
    <t>Brian McCann</t>
  </si>
  <si>
    <t>Curtis Granderson</t>
  </si>
  <si>
    <t>Jhonny Peralta</t>
  </si>
  <si>
    <t>Matt Garza</t>
  </si>
  <si>
    <t>Ricky Nolasco</t>
  </si>
  <si>
    <t>Ubaldo Jimeniz</t>
  </si>
  <si>
    <t>Carlos Beltran</t>
  </si>
  <si>
    <t>Mike Napoli</t>
  </si>
  <si>
    <t>Scott Feldman</t>
  </si>
  <si>
    <t>3+ year deals with minimum of $10M AAV</t>
  </si>
  <si>
    <t>Max Scherzer</t>
  </si>
  <si>
    <t>Jon Lester</t>
  </si>
  <si>
    <t>Pablo Sandoval</t>
  </si>
  <si>
    <t>Hanley Ramirez</t>
  </si>
  <si>
    <t>Russell Martin</t>
  </si>
  <si>
    <t>James Shields</t>
  </si>
  <si>
    <t>Yasmany Tomas</t>
  </si>
  <si>
    <t>Victor Martinez</t>
  </si>
  <si>
    <t>Nelson Cruz</t>
  </si>
  <si>
    <t>Ervin Santana</t>
  </si>
  <si>
    <t>Chase Headley</t>
  </si>
  <si>
    <t>Brandon McCarthy</t>
  </si>
  <si>
    <t>David Robertson</t>
  </si>
  <si>
    <t>Nick Markakis</t>
  </si>
  <si>
    <t>Melky Cabrera</t>
  </si>
  <si>
    <t>Francisco Liriano</t>
  </si>
  <si>
    <t>Billy Butler</t>
  </si>
  <si>
    <t>2-3 WAR is major league average</t>
  </si>
  <si>
    <t>N/A</t>
  </si>
  <si>
    <t>Jose Abreu</t>
  </si>
  <si>
    <t>Missed 2012 season (counted as 0 WAR)</t>
  </si>
  <si>
    <t>post years for 2012 group</t>
  </si>
  <si>
    <t>post years for 2013 group</t>
  </si>
  <si>
    <t>post years for 2014 group</t>
  </si>
  <si>
    <t>Years</t>
  </si>
  <si>
    <t>Millions</t>
  </si>
  <si>
    <t>AAV</t>
  </si>
  <si>
    <t>Negative</t>
  </si>
  <si>
    <t>Player opt out after 2015</t>
  </si>
  <si>
    <t>Notes</t>
  </si>
  <si>
    <t>total post years</t>
  </si>
  <si>
    <t>players</t>
  </si>
  <si>
    <t>AVG WAR</t>
  </si>
  <si>
    <t>TOT WAR</t>
  </si>
  <si>
    <t>M/WAR</t>
  </si>
  <si>
    <t>Pre Free Agency</t>
  </si>
  <si>
    <t>Post Free Agency</t>
  </si>
  <si>
    <t>Criteria</t>
  </si>
  <si>
    <t>Choo is a great comparison for Cespedes</t>
  </si>
  <si>
    <t>20.3 WAR in last 5 years</t>
  </si>
  <si>
    <t>Chase Headley was the best deal by M/WAR</t>
  </si>
  <si>
    <t>Billy Butler was the worst deal by M/WAR</t>
  </si>
  <si>
    <t>JJ Hardy</t>
  </si>
  <si>
    <t>Infinite</t>
  </si>
  <si>
    <t>pre years for all players</t>
  </si>
  <si>
    <t>Cespedes (6Y/120M + 20M V/O)</t>
  </si>
  <si>
    <t>Murphy (4Y/40M + 10M V/O)</t>
  </si>
  <si>
    <t>Hunter Pence</t>
  </si>
  <si>
    <t>Contract Details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</si>
</sst>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0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164" fontId="1" fillId="0" borderId="0" xfId="0" applyNumberFormat="1" applyFont="1"/>
    <xf numFmtId="165" fontId="1" fillId="0" borderId="0" xfId="0" applyNumberFormat="1" applyFont="1"/>
    <xf numFmtId="0" fontId="0" fillId="0" borderId="2" xfId="0" applyBorder="1"/>
    <xf numFmtId="0" fontId="0" fillId="0" borderId="2" xfId="0" applyNumberFormat="1" applyBorder="1"/>
    <xf numFmtId="3" fontId="0" fillId="0" borderId="2" xfId="0" applyNumberFormat="1" applyBorder="1"/>
    <xf numFmtId="165" fontId="0" fillId="0" borderId="2" xfId="0" applyNumberFormat="1" applyBorder="1"/>
    <xf numFmtId="164" fontId="0" fillId="0" borderId="2" xfId="0" applyNumberForma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>
      <pane ySplit="2" topLeftCell="A3" activePane="bottomLeft" state="frozen"/>
      <selection pane="bottomLeft" activeCell="O8" sqref="O8"/>
    </sheetView>
  </sheetViews>
  <sheetFormatPr defaultRowHeight="15"/>
  <cols>
    <col min="1" max="1" width="18.42578125" customWidth="1"/>
    <col min="3" max="3" width="6.7109375" style="3" customWidth="1"/>
    <col min="4" max="5" width="8.28515625" style="3" customWidth="1"/>
    <col min="6" max="6" width="9.85546875" bestFit="1" customWidth="1"/>
    <col min="8" max="8" width="8.140625" bestFit="1" customWidth="1"/>
    <col min="9" max="9" width="9.85546875" bestFit="1" customWidth="1"/>
    <col min="11" max="11" width="9" bestFit="1" customWidth="1"/>
  </cols>
  <sheetData>
    <row r="1" spans="1:17">
      <c r="C1" s="21" t="s">
        <v>73</v>
      </c>
      <c r="D1" s="21"/>
      <c r="E1" s="21"/>
      <c r="F1" s="20" t="s">
        <v>60</v>
      </c>
      <c r="G1" s="20"/>
      <c r="H1" s="20"/>
      <c r="I1" s="20" t="s">
        <v>61</v>
      </c>
      <c r="J1" s="20"/>
      <c r="K1" s="20"/>
    </row>
    <row r="2" spans="1:17" s="1" customFormat="1">
      <c r="A2" s="1" t="s">
        <v>0</v>
      </c>
      <c r="B2" s="1" t="s">
        <v>1</v>
      </c>
      <c r="C2" s="2" t="s">
        <v>49</v>
      </c>
      <c r="D2" s="2" t="s">
        <v>50</v>
      </c>
      <c r="E2" s="2" t="s">
        <v>51</v>
      </c>
      <c r="F2" s="1" t="s">
        <v>57</v>
      </c>
      <c r="G2" s="1" t="s">
        <v>58</v>
      </c>
      <c r="H2" s="1" t="s">
        <v>59</v>
      </c>
      <c r="I2" s="1" t="s">
        <v>57</v>
      </c>
      <c r="J2" s="1" t="s">
        <v>58</v>
      </c>
      <c r="K2" s="1" t="s">
        <v>59</v>
      </c>
      <c r="L2" s="1" t="s">
        <v>54</v>
      </c>
    </row>
    <row r="3" spans="1:17">
      <c r="A3" t="s">
        <v>2</v>
      </c>
      <c r="B3">
        <v>2012</v>
      </c>
      <c r="C3" s="6">
        <v>6</v>
      </c>
      <c r="D3" s="5">
        <v>147</v>
      </c>
      <c r="E3" s="7">
        <f>D3/C3</f>
        <v>24.5</v>
      </c>
      <c r="F3" s="4">
        <v>4.5</v>
      </c>
      <c r="G3" s="4">
        <f t="shared" ref="G3:G41" si="0">3*F3</f>
        <v>13.5</v>
      </c>
      <c r="H3" s="4">
        <f t="shared" ref="H3:H41" si="1">E3/F3</f>
        <v>5.4444444444444446</v>
      </c>
      <c r="I3" s="4">
        <v>4.5999999999999996</v>
      </c>
      <c r="J3" s="4">
        <f>3*I3</f>
        <v>13.799999999999999</v>
      </c>
      <c r="K3" s="4">
        <f>E3/I3</f>
        <v>5.3260869565217392</v>
      </c>
      <c r="L3" t="s">
        <v>53</v>
      </c>
    </row>
    <row r="4" spans="1:17">
      <c r="A4" t="s">
        <v>3</v>
      </c>
      <c r="B4">
        <v>2012</v>
      </c>
      <c r="C4" s="6">
        <v>5</v>
      </c>
      <c r="D4" s="5">
        <v>123</v>
      </c>
      <c r="E4" s="7">
        <f t="shared" ref="E4:E42" si="2">D4/C4</f>
        <v>24.6</v>
      </c>
      <c r="F4" s="4">
        <v>5.6</v>
      </c>
      <c r="G4" s="4">
        <f t="shared" si="0"/>
        <v>16.799999999999997</v>
      </c>
      <c r="H4" s="4">
        <f t="shared" si="1"/>
        <v>4.3928571428571432</v>
      </c>
      <c r="I4" s="4">
        <v>1.1000000000000001</v>
      </c>
      <c r="J4" s="4">
        <f t="shared" ref="J4:J11" si="3">3*I4</f>
        <v>3.3000000000000003</v>
      </c>
      <c r="K4" s="4">
        <f>E4/I4</f>
        <v>22.363636363636363</v>
      </c>
      <c r="P4">
        <v>39</v>
      </c>
      <c r="Q4" t="s">
        <v>56</v>
      </c>
    </row>
    <row r="5" spans="1:17">
      <c r="A5" t="s">
        <v>4</v>
      </c>
      <c r="B5">
        <v>2012</v>
      </c>
      <c r="C5" s="6">
        <v>5</v>
      </c>
      <c r="D5" s="5">
        <v>80</v>
      </c>
      <c r="E5" s="7">
        <f t="shared" si="2"/>
        <v>16</v>
      </c>
      <c r="F5" s="4">
        <v>3.7</v>
      </c>
      <c r="G5" s="4">
        <f t="shared" si="0"/>
        <v>11.100000000000001</v>
      </c>
      <c r="H5" s="4">
        <f t="shared" si="1"/>
        <v>4.3243243243243237</v>
      </c>
      <c r="I5" s="4">
        <v>3.4</v>
      </c>
      <c r="J5" s="4">
        <f t="shared" si="3"/>
        <v>10.199999999999999</v>
      </c>
      <c r="K5" s="4">
        <f>E5/I5</f>
        <v>4.7058823529411766</v>
      </c>
      <c r="P5">
        <v>117</v>
      </c>
      <c r="Q5" t="s">
        <v>69</v>
      </c>
    </row>
    <row r="6" spans="1:17">
      <c r="A6" t="s">
        <v>5</v>
      </c>
      <c r="B6">
        <v>2012</v>
      </c>
      <c r="C6" s="6">
        <v>5</v>
      </c>
      <c r="D6" s="5">
        <v>75</v>
      </c>
      <c r="E6" s="7">
        <f t="shared" si="2"/>
        <v>15</v>
      </c>
      <c r="F6" s="4">
        <v>3.6</v>
      </c>
      <c r="G6" s="4">
        <f t="shared" si="0"/>
        <v>10.8</v>
      </c>
      <c r="H6" s="4">
        <f t="shared" si="1"/>
        <v>4.166666666666667</v>
      </c>
      <c r="I6" s="4">
        <v>0.4</v>
      </c>
      <c r="J6" s="4">
        <f t="shared" si="3"/>
        <v>1.2000000000000002</v>
      </c>
      <c r="K6" s="4">
        <f>E6/I6</f>
        <v>37.5</v>
      </c>
      <c r="P6">
        <v>27</v>
      </c>
      <c r="Q6" t="s">
        <v>46</v>
      </c>
    </row>
    <row r="7" spans="1:17">
      <c r="A7" t="s">
        <v>6</v>
      </c>
      <c r="B7">
        <v>2012</v>
      </c>
      <c r="C7" s="6">
        <v>4</v>
      </c>
      <c r="D7" s="5">
        <v>56</v>
      </c>
      <c r="E7" s="7">
        <f t="shared" si="2"/>
        <v>14</v>
      </c>
      <c r="F7" s="4">
        <v>3.9</v>
      </c>
      <c r="G7" s="4">
        <f t="shared" si="0"/>
        <v>11.7</v>
      </c>
      <c r="H7" s="4">
        <f t="shared" si="1"/>
        <v>3.5897435897435899</v>
      </c>
      <c r="I7" s="4">
        <v>-0.2</v>
      </c>
      <c r="J7" s="4">
        <f t="shared" si="3"/>
        <v>-0.60000000000000009</v>
      </c>
      <c r="K7" s="4" t="s">
        <v>52</v>
      </c>
      <c r="P7">
        <v>26</v>
      </c>
      <c r="Q7" t="s">
        <v>47</v>
      </c>
    </row>
    <row r="8" spans="1:17">
      <c r="A8" t="s">
        <v>7</v>
      </c>
      <c r="B8">
        <v>2012</v>
      </c>
      <c r="C8" s="6">
        <v>4</v>
      </c>
      <c r="D8" s="5">
        <v>52</v>
      </c>
      <c r="E8" s="7">
        <f t="shared" si="2"/>
        <v>13</v>
      </c>
      <c r="F8" s="4">
        <v>2.9</v>
      </c>
      <c r="G8" s="4">
        <f t="shared" si="0"/>
        <v>8.6999999999999993</v>
      </c>
      <c r="H8" s="4">
        <f t="shared" si="1"/>
        <v>4.4827586206896557</v>
      </c>
      <c r="I8" s="4">
        <v>0.8</v>
      </c>
      <c r="J8" s="4">
        <f t="shared" si="3"/>
        <v>2.4000000000000004</v>
      </c>
      <c r="K8" s="4">
        <f t="shared" ref="K8:K26" si="4">E8/I8</f>
        <v>16.25</v>
      </c>
      <c r="P8">
        <v>17</v>
      </c>
      <c r="Q8" t="s">
        <v>48</v>
      </c>
    </row>
    <row r="9" spans="1:17">
      <c r="A9" t="s">
        <v>8</v>
      </c>
      <c r="B9">
        <v>2012</v>
      </c>
      <c r="C9" s="6">
        <v>4</v>
      </c>
      <c r="D9" s="5">
        <v>48</v>
      </c>
      <c r="E9" s="7">
        <f t="shared" si="2"/>
        <v>12</v>
      </c>
      <c r="F9" s="4">
        <v>3.8</v>
      </c>
      <c r="G9" s="4">
        <f t="shared" si="0"/>
        <v>11.399999999999999</v>
      </c>
      <c r="H9" s="4">
        <f t="shared" si="1"/>
        <v>3.1578947368421053</v>
      </c>
      <c r="I9" s="4">
        <v>0.7</v>
      </c>
      <c r="J9" s="4">
        <f t="shared" si="3"/>
        <v>2.0999999999999996</v>
      </c>
      <c r="K9" s="4">
        <f t="shared" si="4"/>
        <v>17.142857142857142</v>
      </c>
      <c r="P9">
        <v>70</v>
      </c>
      <c r="Q9" t="s">
        <v>55</v>
      </c>
    </row>
    <row r="10" spans="1:17">
      <c r="A10" t="s">
        <v>9</v>
      </c>
      <c r="B10">
        <v>2012</v>
      </c>
      <c r="C10" s="6">
        <v>4</v>
      </c>
      <c r="D10" s="5">
        <v>40</v>
      </c>
      <c r="E10" s="7">
        <f t="shared" si="2"/>
        <v>10</v>
      </c>
      <c r="F10" s="4">
        <v>3.5</v>
      </c>
      <c r="G10" s="4">
        <f t="shared" si="0"/>
        <v>10.5</v>
      </c>
      <c r="H10" s="4">
        <f t="shared" si="1"/>
        <v>2.8571428571428572</v>
      </c>
      <c r="I10" s="4">
        <v>0.9</v>
      </c>
      <c r="J10" s="4">
        <f t="shared" si="3"/>
        <v>2.7</v>
      </c>
      <c r="K10" s="4">
        <f t="shared" si="4"/>
        <v>11.111111111111111</v>
      </c>
    </row>
    <row r="11" spans="1:17">
      <c r="A11" t="s">
        <v>10</v>
      </c>
      <c r="B11">
        <v>2012</v>
      </c>
      <c r="C11" s="6">
        <v>3</v>
      </c>
      <c r="D11" s="5">
        <v>39</v>
      </c>
      <c r="E11" s="7">
        <f t="shared" si="2"/>
        <v>13</v>
      </c>
      <c r="F11" s="4">
        <v>4.3</v>
      </c>
      <c r="G11" s="4">
        <f t="shared" si="0"/>
        <v>12.899999999999999</v>
      </c>
      <c r="H11" s="4">
        <f t="shared" si="1"/>
        <v>3.0232558139534884</v>
      </c>
      <c r="I11" s="4">
        <v>2</v>
      </c>
      <c r="J11" s="4">
        <f t="shared" si="3"/>
        <v>6</v>
      </c>
      <c r="K11" s="4">
        <f t="shared" si="4"/>
        <v>6.5</v>
      </c>
    </row>
    <row r="12" spans="1:17">
      <c r="A12" s="8" t="s">
        <v>11</v>
      </c>
      <c r="B12" s="8">
        <v>2013</v>
      </c>
      <c r="C12" s="9">
        <v>10</v>
      </c>
      <c r="D12" s="10">
        <v>240</v>
      </c>
      <c r="E12" s="11">
        <f t="shared" si="2"/>
        <v>24</v>
      </c>
      <c r="F12" s="12">
        <v>6.2</v>
      </c>
      <c r="G12" s="12">
        <f t="shared" si="0"/>
        <v>18.600000000000001</v>
      </c>
      <c r="H12" s="12">
        <f t="shared" si="1"/>
        <v>3.8709677419354835</v>
      </c>
      <c r="I12" s="12">
        <v>3.7</v>
      </c>
      <c r="J12" s="12">
        <f>2*I12</f>
        <v>7.4</v>
      </c>
      <c r="K12" s="12">
        <f t="shared" si="4"/>
        <v>6.486486486486486</v>
      </c>
      <c r="O12" t="s">
        <v>62</v>
      </c>
      <c r="P12" t="s">
        <v>24</v>
      </c>
    </row>
    <row r="13" spans="1:17">
      <c r="A13" t="s">
        <v>13</v>
      </c>
      <c r="B13">
        <v>2013</v>
      </c>
      <c r="C13" s="6">
        <v>7</v>
      </c>
      <c r="D13" s="5">
        <v>153</v>
      </c>
      <c r="E13" s="7">
        <f t="shared" si="2"/>
        <v>21.857142857142858</v>
      </c>
      <c r="F13" s="4">
        <v>5.4</v>
      </c>
      <c r="G13" s="4">
        <f t="shared" si="0"/>
        <v>16.200000000000003</v>
      </c>
      <c r="H13" s="4">
        <f t="shared" si="1"/>
        <v>4.0476190476190474</v>
      </c>
      <c r="I13" s="4">
        <v>2.5</v>
      </c>
      <c r="J13" s="4">
        <f t="shared" ref="J13:J24" si="5">2*I13</f>
        <v>5</v>
      </c>
      <c r="K13" s="4">
        <f t="shared" si="4"/>
        <v>8.7428571428571438</v>
      </c>
    </row>
    <row r="14" spans="1:17">
      <c r="A14" t="s">
        <v>14</v>
      </c>
      <c r="B14">
        <v>2013</v>
      </c>
      <c r="C14" s="6">
        <v>7</v>
      </c>
      <c r="D14" s="5">
        <v>130</v>
      </c>
      <c r="E14" s="7">
        <f t="shared" si="2"/>
        <v>18.571428571428573</v>
      </c>
      <c r="F14" s="4">
        <v>3.1</v>
      </c>
      <c r="G14" s="4">
        <f t="shared" si="0"/>
        <v>9.3000000000000007</v>
      </c>
      <c r="H14" s="4">
        <f t="shared" si="1"/>
        <v>5.9907834101382491</v>
      </c>
      <c r="I14" s="4">
        <v>1.8</v>
      </c>
      <c r="J14" s="4">
        <f t="shared" si="5"/>
        <v>3.6</v>
      </c>
      <c r="K14" s="4">
        <f t="shared" si="4"/>
        <v>10.317460317460318</v>
      </c>
      <c r="P14" t="s">
        <v>42</v>
      </c>
    </row>
    <row r="15" spans="1:17">
      <c r="A15" t="s">
        <v>72</v>
      </c>
      <c r="B15">
        <v>2013</v>
      </c>
      <c r="C15" s="6">
        <v>5</v>
      </c>
      <c r="D15" s="5">
        <v>90</v>
      </c>
      <c r="E15" s="7">
        <f t="shared" si="2"/>
        <v>18</v>
      </c>
      <c r="F15" s="4">
        <v>3.8</v>
      </c>
      <c r="G15" s="4">
        <v>11.4</v>
      </c>
      <c r="H15" s="4">
        <f t="shared" si="1"/>
        <v>4.7368421052631584</v>
      </c>
      <c r="I15" s="4">
        <v>3.2</v>
      </c>
      <c r="J15" s="4">
        <v>6.3</v>
      </c>
      <c r="K15" s="4">
        <f t="shared" si="4"/>
        <v>5.625</v>
      </c>
    </row>
    <row r="16" spans="1:17">
      <c r="A16" t="s">
        <v>15</v>
      </c>
      <c r="B16">
        <v>2013</v>
      </c>
      <c r="C16" s="6">
        <v>5</v>
      </c>
      <c r="D16" s="5">
        <v>85</v>
      </c>
      <c r="E16" s="7">
        <f t="shared" si="2"/>
        <v>17</v>
      </c>
      <c r="F16" s="4">
        <v>2.7</v>
      </c>
      <c r="G16" s="4">
        <f t="shared" si="0"/>
        <v>8.1000000000000014</v>
      </c>
      <c r="H16" s="4">
        <f t="shared" si="1"/>
        <v>6.2962962962962958</v>
      </c>
      <c r="I16" s="4">
        <v>2.7</v>
      </c>
      <c r="J16" s="4">
        <f t="shared" si="5"/>
        <v>5.4</v>
      </c>
      <c r="K16" s="4">
        <f t="shared" si="4"/>
        <v>6.2962962962962958</v>
      </c>
    </row>
    <row r="17" spans="1:16">
      <c r="A17" t="s">
        <v>16</v>
      </c>
      <c r="B17">
        <v>2013</v>
      </c>
      <c r="C17" s="6">
        <v>4</v>
      </c>
      <c r="D17" s="5">
        <v>60</v>
      </c>
      <c r="E17" s="7">
        <f t="shared" si="2"/>
        <v>15</v>
      </c>
      <c r="F17" s="4">
        <v>3.7</v>
      </c>
      <c r="G17" s="4">
        <f t="shared" si="0"/>
        <v>11.100000000000001</v>
      </c>
      <c r="H17" s="4">
        <f t="shared" si="1"/>
        <v>4.0540540540540535</v>
      </c>
      <c r="I17" s="4">
        <v>3.2</v>
      </c>
      <c r="J17" s="4">
        <f t="shared" si="5"/>
        <v>6.4</v>
      </c>
      <c r="K17" s="4">
        <f t="shared" si="4"/>
        <v>4.6875</v>
      </c>
    </row>
    <row r="18" spans="1:16">
      <c r="A18" t="s">
        <v>17</v>
      </c>
      <c r="B18">
        <v>2013</v>
      </c>
      <c r="C18" s="6">
        <v>4</v>
      </c>
      <c r="D18" s="5">
        <v>53</v>
      </c>
      <c r="E18" s="7">
        <f t="shared" si="2"/>
        <v>13.25</v>
      </c>
      <c r="F18" s="4">
        <v>3.6</v>
      </c>
      <c r="G18" s="4">
        <f t="shared" si="0"/>
        <v>10.8</v>
      </c>
      <c r="H18" s="4">
        <f t="shared" si="1"/>
        <v>3.6805555555555554</v>
      </c>
      <c r="I18" s="4">
        <v>3.5</v>
      </c>
      <c r="J18" s="4">
        <f t="shared" si="5"/>
        <v>7</v>
      </c>
      <c r="K18" s="4">
        <f t="shared" si="4"/>
        <v>3.7857142857142856</v>
      </c>
      <c r="P18" t="s">
        <v>70</v>
      </c>
    </row>
    <row r="19" spans="1:16">
      <c r="A19" t="s">
        <v>18</v>
      </c>
      <c r="B19">
        <v>2013</v>
      </c>
      <c r="C19" s="6">
        <v>4</v>
      </c>
      <c r="D19" s="5">
        <v>50</v>
      </c>
      <c r="E19" s="7">
        <f t="shared" si="2"/>
        <v>12.5</v>
      </c>
      <c r="F19" s="4">
        <v>2.6</v>
      </c>
      <c r="G19" s="4">
        <f t="shared" si="0"/>
        <v>7.8000000000000007</v>
      </c>
      <c r="H19" s="4">
        <f t="shared" si="1"/>
        <v>4.8076923076923075</v>
      </c>
      <c r="I19" s="4">
        <v>1.7</v>
      </c>
      <c r="J19" s="4">
        <f t="shared" si="5"/>
        <v>3.4</v>
      </c>
      <c r="K19" s="4">
        <f t="shared" si="4"/>
        <v>7.3529411764705888</v>
      </c>
      <c r="P19" t="s">
        <v>71</v>
      </c>
    </row>
    <row r="20" spans="1:16">
      <c r="A20" t="s">
        <v>19</v>
      </c>
      <c r="B20">
        <v>2013</v>
      </c>
      <c r="C20" s="6">
        <v>4</v>
      </c>
      <c r="D20" s="5">
        <v>49</v>
      </c>
      <c r="E20" s="7">
        <f t="shared" si="2"/>
        <v>12.25</v>
      </c>
      <c r="F20" s="4">
        <v>2.8</v>
      </c>
      <c r="G20" s="4">
        <f t="shared" si="0"/>
        <v>8.3999999999999986</v>
      </c>
      <c r="H20" s="4">
        <f t="shared" si="1"/>
        <v>4.375</v>
      </c>
      <c r="I20" s="4">
        <v>0.8</v>
      </c>
      <c r="J20" s="4">
        <f t="shared" si="5"/>
        <v>1.6</v>
      </c>
      <c r="K20" s="4">
        <f t="shared" si="4"/>
        <v>15.3125</v>
      </c>
    </row>
    <row r="21" spans="1:16">
      <c r="A21" t="s">
        <v>20</v>
      </c>
      <c r="B21">
        <v>2013</v>
      </c>
      <c r="C21" s="6">
        <v>4</v>
      </c>
      <c r="D21" s="5">
        <v>48</v>
      </c>
      <c r="E21" s="7">
        <f t="shared" si="2"/>
        <v>12</v>
      </c>
      <c r="F21" s="4">
        <v>2.2999999999999998</v>
      </c>
      <c r="G21" s="4">
        <f t="shared" si="0"/>
        <v>6.8999999999999995</v>
      </c>
      <c r="H21" s="4">
        <f t="shared" si="1"/>
        <v>5.2173913043478262</v>
      </c>
      <c r="I21" s="4">
        <v>1.6</v>
      </c>
      <c r="J21" s="4">
        <f t="shared" si="5"/>
        <v>3.2</v>
      </c>
      <c r="K21" s="4">
        <f t="shared" si="4"/>
        <v>7.5</v>
      </c>
      <c r="P21" t="s">
        <v>63</v>
      </c>
    </row>
    <row r="22" spans="1:16">
      <c r="A22" t="s">
        <v>21</v>
      </c>
      <c r="B22">
        <v>2013</v>
      </c>
      <c r="C22" s="6">
        <v>3</v>
      </c>
      <c r="D22" s="5">
        <v>45</v>
      </c>
      <c r="E22" s="7">
        <f t="shared" si="2"/>
        <v>15</v>
      </c>
      <c r="F22" s="4">
        <v>3.2</v>
      </c>
      <c r="G22" s="4">
        <f t="shared" si="0"/>
        <v>9.6000000000000014</v>
      </c>
      <c r="H22" s="4">
        <f t="shared" si="1"/>
        <v>4.6875</v>
      </c>
      <c r="I22" s="4">
        <v>0.6</v>
      </c>
      <c r="J22" s="4">
        <f t="shared" si="5"/>
        <v>1.2</v>
      </c>
      <c r="K22" s="4">
        <f t="shared" si="4"/>
        <v>25</v>
      </c>
      <c r="P22" t="s">
        <v>64</v>
      </c>
    </row>
    <row r="23" spans="1:16">
      <c r="A23" t="s">
        <v>22</v>
      </c>
      <c r="B23">
        <v>2013</v>
      </c>
      <c r="C23" s="6">
        <v>3</v>
      </c>
      <c r="D23" s="5">
        <v>32</v>
      </c>
      <c r="E23" s="7">
        <f t="shared" si="2"/>
        <v>10.666666666666666</v>
      </c>
      <c r="F23" s="4">
        <v>3.8</v>
      </c>
      <c r="G23" s="4">
        <f t="shared" si="0"/>
        <v>11.399999999999999</v>
      </c>
      <c r="H23" s="4">
        <f t="shared" si="1"/>
        <v>2.807017543859649</v>
      </c>
      <c r="I23" s="4">
        <v>1.6</v>
      </c>
      <c r="J23" s="4">
        <f t="shared" si="5"/>
        <v>3.2</v>
      </c>
      <c r="K23" s="4">
        <f t="shared" si="4"/>
        <v>6.6666666666666661</v>
      </c>
    </row>
    <row r="24" spans="1:16">
      <c r="A24" t="s">
        <v>23</v>
      </c>
      <c r="B24">
        <v>2013</v>
      </c>
      <c r="C24" s="6">
        <v>3</v>
      </c>
      <c r="D24" s="5">
        <v>30</v>
      </c>
      <c r="E24" s="7">
        <f t="shared" si="2"/>
        <v>10</v>
      </c>
      <c r="F24" s="4">
        <v>3.4</v>
      </c>
      <c r="G24" s="4">
        <f t="shared" si="0"/>
        <v>10.199999999999999</v>
      </c>
      <c r="H24" s="4">
        <f t="shared" si="1"/>
        <v>2.9411764705882355</v>
      </c>
      <c r="I24" s="4">
        <v>1.3</v>
      </c>
      <c r="J24" s="4">
        <f t="shared" si="5"/>
        <v>2.6</v>
      </c>
      <c r="K24" s="4">
        <f t="shared" si="4"/>
        <v>7.6923076923076916</v>
      </c>
    </row>
    <row r="25" spans="1:16">
      <c r="A25" s="8" t="s">
        <v>25</v>
      </c>
      <c r="B25" s="8">
        <v>2014</v>
      </c>
      <c r="C25" s="9">
        <v>7</v>
      </c>
      <c r="D25" s="10">
        <v>210</v>
      </c>
      <c r="E25" s="11">
        <f t="shared" si="2"/>
        <v>30</v>
      </c>
      <c r="F25" s="12">
        <v>5.2</v>
      </c>
      <c r="G25" s="12">
        <f t="shared" si="0"/>
        <v>15.600000000000001</v>
      </c>
      <c r="H25" s="12">
        <f t="shared" si="1"/>
        <v>5.7692307692307692</v>
      </c>
      <c r="I25" s="12">
        <v>6.4</v>
      </c>
      <c r="J25" s="12">
        <v>6.4</v>
      </c>
      <c r="K25" s="12">
        <f t="shared" si="4"/>
        <v>4.6875</v>
      </c>
    </row>
    <row r="26" spans="1:16">
      <c r="A26" t="s">
        <v>26</v>
      </c>
      <c r="B26">
        <v>2014</v>
      </c>
      <c r="C26" s="6">
        <v>6</v>
      </c>
      <c r="D26" s="5">
        <v>155</v>
      </c>
      <c r="E26" s="7">
        <f t="shared" si="2"/>
        <v>25.833333333333332</v>
      </c>
      <c r="F26" s="4">
        <v>3.8</v>
      </c>
      <c r="G26" s="4">
        <f t="shared" si="0"/>
        <v>11.399999999999999</v>
      </c>
      <c r="H26" s="4">
        <f t="shared" si="1"/>
        <v>6.7982456140350873</v>
      </c>
      <c r="I26" s="4">
        <v>5</v>
      </c>
      <c r="J26" s="4">
        <v>5</v>
      </c>
      <c r="K26" s="4">
        <f t="shared" si="4"/>
        <v>5.1666666666666661</v>
      </c>
      <c r="P26" t="s">
        <v>65</v>
      </c>
    </row>
    <row r="27" spans="1:16">
      <c r="A27" t="s">
        <v>27</v>
      </c>
      <c r="B27">
        <v>2014</v>
      </c>
      <c r="C27" s="6">
        <v>5</v>
      </c>
      <c r="D27" s="5">
        <v>95</v>
      </c>
      <c r="E27" s="7">
        <f t="shared" si="2"/>
        <v>19</v>
      </c>
      <c r="F27" s="4">
        <v>2.6</v>
      </c>
      <c r="G27" s="4">
        <f t="shared" si="0"/>
        <v>7.8000000000000007</v>
      </c>
      <c r="H27" s="4">
        <f t="shared" si="1"/>
        <v>7.3076923076923075</v>
      </c>
      <c r="I27" s="4">
        <v>-0.2</v>
      </c>
      <c r="J27" s="4">
        <v>-0.2</v>
      </c>
      <c r="K27" s="4" t="s">
        <v>52</v>
      </c>
      <c r="P27" t="s">
        <v>66</v>
      </c>
    </row>
    <row r="28" spans="1:16">
      <c r="A28" t="s">
        <v>28</v>
      </c>
      <c r="B28">
        <v>2014</v>
      </c>
      <c r="C28" s="6">
        <v>4</v>
      </c>
      <c r="D28" s="5">
        <v>88</v>
      </c>
      <c r="E28" s="7">
        <f t="shared" si="2"/>
        <v>22</v>
      </c>
      <c r="F28" s="4">
        <v>3.7</v>
      </c>
      <c r="G28" s="4">
        <f t="shared" si="0"/>
        <v>11.100000000000001</v>
      </c>
      <c r="H28" s="4">
        <f t="shared" si="1"/>
        <v>5.9459459459459456</v>
      </c>
      <c r="I28" s="4">
        <v>-1.8</v>
      </c>
      <c r="J28" s="4">
        <v>-1.8</v>
      </c>
      <c r="K28" s="4" t="s">
        <v>52</v>
      </c>
    </row>
    <row r="29" spans="1:16">
      <c r="A29" t="s">
        <v>29</v>
      </c>
      <c r="B29">
        <v>2014</v>
      </c>
      <c r="C29" s="6">
        <v>5</v>
      </c>
      <c r="D29" s="5">
        <v>82</v>
      </c>
      <c r="E29" s="7">
        <f t="shared" si="2"/>
        <v>16.399999999999999</v>
      </c>
      <c r="F29" s="4">
        <v>3.7</v>
      </c>
      <c r="G29" s="4">
        <f t="shared" si="0"/>
        <v>11.100000000000001</v>
      </c>
      <c r="H29" s="4">
        <f t="shared" si="1"/>
        <v>4.4324324324324316</v>
      </c>
      <c r="I29" s="4">
        <v>3.5</v>
      </c>
      <c r="J29" s="4">
        <v>3.5</v>
      </c>
      <c r="K29" s="4">
        <f>E29/I29</f>
        <v>4.6857142857142851</v>
      </c>
    </row>
    <row r="30" spans="1:16">
      <c r="A30" t="s">
        <v>30</v>
      </c>
      <c r="B30">
        <v>2014</v>
      </c>
      <c r="C30" s="6">
        <v>4</v>
      </c>
      <c r="D30" s="5">
        <v>75</v>
      </c>
      <c r="E30" s="7">
        <f t="shared" si="2"/>
        <v>18.75</v>
      </c>
      <c r="F30" s="4">
        <v>3.8</v>
      </c>
      <c r="G30" s="4">
        <f t="shared" si="0"/>
        <v>11.399999999999999</v>
      </c>
      <c r="H30" s="4">
        <f t="shared" si="1"/>
        <v>4.9342105263157894</v>
      </c>
      <c r="I30" s="4">
        <v>1.1000000000000001</v>
      </c>
      <c r="J30" s="4">
        <v>1.1000000000000001</v>
      </c>
      <c r="K30" s="4">
        <f>E30/I30</f>
        <v>17.045454545454543</v>
      </c>
    </row>
    <row r="31" spans="1:16">
      <c r="A31" t="s">
        <v>32</v>
      </c>
      <c r="B31">
        <v>2014</v>
      </c>
      <c r="C31" s="6">
        <v>4</v>
      </c>
      <c r="D31" s="5">
        <v>68</v>
      </c>
      <c r="E31" s="7">
        <f t="shared" si="2"/>
        <v>17</v>
      </c>
      <c r="F31" s="4">
        <v>1.7</v>
      </c>
      <c r="G31" s="4">
        <f t="shared" si="0"/>
        <v>5.0999999999999996</v>
      </c>
      <c r="H31" s="4">
        <f t="shared" si="1"/>
        <v>10</v>
      </c>
      <c r="I31" s="4">
        <v>-2</v>
      </c>
      <c r="J31" s="4">
        <v>-2</v>
      </c>
      <c r="K31" s="4" t="s">
        <v>52</v>
      </c>
      <c r="L31" t="s">
        <v>45</v>
      </c>
    </row>
    <row r="32" spans="1:16">
      <c r="A32" t="s">
        <v>33</v>
      </c>
      <c r="B32">
        <v>2014</v>
      </c>
      <c r="C32" s="6">
        <v>4</v>
      </c>
      <c r="D32" s="5">
        <v>57</v>
      </c>
      <c r="E32" s="7">
        <f t="shared" si="2"/>
        <v>14.25</v>
      </c>
      <c r="F32" s="4">
        <v>2</v>
      </c>
      <c r="G32" s="4">
        <f t="shared" si="0"/>
        <v>6</v>
      </c>
      <c r="H32" s="4">
        <f t="shared" si="1"/>
        <v>7.125</v>
      </c>
      <c r="I32" s="4">
        <v>4.8</v>
      </c>
      <c r="J32" s="4">
        <v>4.8</v>
      </c>
      <c r="K32" s="4">
        <f>E32/I32</f>
        <v>2.96875</v>
      </c>
    </row>
    <row r="33" spans="1:11">
      <c r="A33" t="s">
        <v>34</v>
      </c>
      <c r="B33">
        <v>2014</v>
      </c>
      <c r="C33" s="6">
        <v>4</v>
      </c>
      <c r="D33" s="5">
        <v>55</v>
      </c>
      <c r="E33" s="7">
        <f t="shared" si="2"/>
        <v>13.75</v>
      </c>
      <c r="F33" s="4">
        <v>1.5</v>
      </c>
      <c r="G33" s="4">
        <f t="shared" si="0"/>
        <v>4.5</v>
      </c>
      <c r="H33" s="4">
        <f t="shared" si="1"/>
        <v>9.1666666666666661</v>
      </c>
      <c r="I33" s="4">
        <v>1.4</v>
      </c>
      <c r="J33" s="4">
        <v>1.4</v>
      </c>
      <c r="K33" s="4">
        <f>E33/I33</f>
        <v>9.8214285714285712</v>
      </c>
    </row>
    <row r="34" spans="1:11">
      <c r="A34" t="s">
        <v>67</v>
      </c>
      <c r="B34">
        <v>2014</v>
      </c>
      <c r="C34" s="6">
        <v>4</v>
      </c>
      <c r="D34" s="5">
        <v>54</v>
      </c>
      <c r="E34" s="7">
        <f t="shared" si="2"/>
        <v>13.5</v>
      </c>
      <c r="F34" s="4">
        <v>2.9</v>
      </c>
      <c r="G34" s="4">
        <v>8.6999999999999993</v>
      </c>
      <c r="H34" s="4">
        <f t="shared" si="1"/>
        <v>4.6551724137931032</v>
      </c>
      <c r="I34" s="4">
        <v>0</v>
      </c>
      <c r="J34" s="4">
        <v>0</v>
      </c>
      <c r="K34" s="4" t="s">
        <v>68</v>
      </c>
    </row>
    <row r="35" spans="1:11">
      <c r="A35" t="s">
        <v>35</v>
      </c>
      <c r="B35">
        <v>2014</v>
      </c>
      <c r="C35" s="6">
        <v>4</v>
      </c>
      <c r="D35" s="5">
        <v>52</v>
      </c>
      <c r="E35" s="7">
        <f t="shared" si="2"/>
        <v>13</v>
      </c>
      <c r="F35" s="4">
        <v>5.0999999999999996</v>
      </c>
      <c r="G35" s="4">
        <f t="shared" si="0"/>
        <v>15.299999999999999</v>
      </c>
      <c r="H35" s="4">
        <f t="shared" si="1"/>
        <v>2.5490196078431375</v>
      </c>
      <c r="I35" s="4">
        <v>1.5</v>
      </c>
      <c r="J35" s="4">
        <v>1.5</v>
      </c>
      <c r="K35" s="4">
        <f>E35/I35</f>
        <v>8.6666666666666661</v>
      </c>
    </row>
    <row r="36" spans="1:11">
      <c r="A36" t="s">
        <v>36</v>
      </c>
      <c r="B36">
        <v>2014</v>
      </c>
      <c r="C36" s="6">
        <v>4</v>
      </c>
      <c r="D36" s="5">
        <v>48</v>
      </c>
      <c r="E36" s="7">
        <f t="shared" si="2"/>
        <v>12</v>
      </c>
      <c r="F36" s="4">
        <v>2.1</v>
      </c>
      <c r="G36" s="4">
        <f t="shared" si="0"/>
        <v>6.3000000000000007</v>
      </c>
      <c r="H36" s="4">
        <f t="shared" si="1"/>
        <v>5.7142857142857144</v>
      </c>
      <c r="I36" s="4">
        <v>-0.1</v>
      </c>
      <c r="J36" s="4">
        <v>-0.1</v>
      </c>
      <c r="K36" s="4" t="s">
        <v>52</v>
      </c>
    </row>
    <row r="37" spans="1:11">
      <c r="A37" t="s">
        <v>37</v>
      </c>
      <c r="B37">
        <v>2014</v>
      </c>
      <c r="C37" s="6">
        <v>4</v>
      </c>
      <c r="D37" s="5">
        <v>46</v>
      </c>
      <c r="E37" s="7">
        <f t="shared" si="2"/>
        <v>11.5</v>
      </c>
      <c r="F37" s="4">
        <v>1.6</v>
      </c>
      <c r="G37" s="4">
        <f t="shared" si="0"/>
        <v>4.8000000000000007</v>
      </c>
      <c r="H37" s="4">
        <f t="shared" si="1"/>
        <v>7.1875</v>
      </c>
      <c r="I37" s="4">
        <v>1.9</v>
      </c>
      <c r="J37" s="4">
        <v>1.9</v>
      </c>
      <c r="K37" s="4">
        <f>E37/I37</f>
        <v>6.052631578947369</v>
      </c>
    </row>
    <row r="38" spans="1:11">
      <c r="A38" t="s">
        <v>38</v>
      </c>
      <c r="B38">
        <v>2014</v>
      </c>
      <c r="C38" s="6">
        <v>4</v>
      </c>
      <c r="D38" s="5">
        <v>44</v>
      </c>
      <c r="E38" s="7">
        <f t="shared" si="2"/>
        <v>11</v>
      </c>
      <c r="F38" s="4">
        <v>1.3</v>
      </c>
      <c r="G38" s="4">
        <f t="shared" si="0"/>
        <v>3.9000000000000004</v>
      </c>
      <c r="H38" s="4">
        <f t="shared" si="1"/>
        <v>8.4615384615384617</v>
      </c>
      <c r="I38" s="4">
        <v>1.6</v>
      </c>
      <c r="J38" s="4">
        <v>1.6</v>
      </c>
      <c r="K38" s="4">
        <f>E38/I38</f>
        <v>6.875</v>
      </c>
    </row>
    <row r="39" spans="1:11">
      <c r="A39" t="s">
        <v>39</v>
      </c>
      <c r="B39">
        <v>2014</v>
      </c>
      <c r="C39" s="6">
        <v>3</v>
      </c>
      <c r="D39" s="5">
        <v>42</v>
      </c>
      <c r="E39" s="7">
        <f t="shared" si="2"/>
        <v>14</v>
      </c>
      <c r="F39" s="4">
        <v>3.1</v>
      </c>
      <c r="G39" s="4">
        <f t="shared" si="0"/>
        <v>9.3000000000000007</v>
      </c>
      <c r="H39" s="4">
        <f t="shared" si="1"/>
        <v>4.5161290322580641</v>
      </c>
      <c r="I39" s="4">
        <v>-0.3</v>
      </c>
      <c r="J39" s="4">
        <v>-0.3</v>
      </c>
      <c r="K39" s="4" t="s">
        <v>52</v>
      </c>
    </row>
    <row r="40" spans="1:11">
      <c r="A40" t="s">
        <v>40</v>
      </c>
      <c r="B40">
        <v>2014</v>
      </c>
      <c r="C40" s="6">
        <v>3</v>
      </c>
      <c r="D40" s="5">
        <v>39</v>
      </c>
      <c r="E40" s="7">
        <f t="shared" si="2"/>
        <v>13</v>
      </c>
      <c r="F40" s="4">
        <v>2.2000000000000002</v>
      </c>
      <c r="G40" s="4">
        <f t="shared" si="0"/>
        <v>6.6000000000000005</v>
      </c>
      <c r="H40" s="4">
        <f t="shared" si="1"/>
        <v>5.9090909090909083</v>
      </c>
      <c r="I40" s="4">
        <v>3.6</v>
      </c>
      <c r="J40" s="4">
        <v>3.6</v>
      </c>
      <c r="K40" s="4">
        <f>E40/I40</f>
        <v>3.6111111111111112</v>
      </c>
    </row>
    <row r="41" spans="1:11">
      <c r="A41" s="15" t="s">
        <v>41</v>
      </c>
      <c r="B41" s="15">
        <v>2014</v>
      </c>
      <c r="C41" s="16">
        <v>3</v>
      </c>
      <c r="D41" s="17">
        <v>30</v>
      </c>
      <c r="E41" s="18">
        <f t="shared" si="2"/>
        <v>10</v>
      </c>
      <c r="F41" s="19">
        <v>0.9</v>
      </c>
      <c r="G41" s="19">
        <f t="shared" si="0"/>
        <v>2.7</v>
      </c>
      <c r="H41" s="19">
        <f t="shared" si="1"/>
        <v>11.111111111111111</v>
      </c>
      <c r="I41" s="19">
        <v>-0.7</v>
      </c>
      <c r="J41" s="19">
        <v>-0.7</v>
      </c>
      <c r="K41" s="19" t="s">
        <v>52</v>
      </c>
    </row>
    <row r="42" spans="1:11">
      <c r="C42" s="13">
        <f>SUM(C3:C41)</f>
        <v>175</v>
      </c>
      <c r="D42" s="13">
        <f>SUM(D3:D41)</f>
        <v>2965</v>
      </c>
      <c r="E42" s="14">
        <f t="shared" si="2"/>
        <v>16.942857142857143</v>
      </c>
      <c r="F42" s="13">
        <f>AVERAGE(F3:F41)</f>
        <v>3.3230769230769224</v>
      </c>
      <c r="G42" s="13">
        <f>SUM(G3:G41)</f>
        <v>388.80000000000007</v>
      </c>
      <c r="H42" s="13">
        <f>(E42*3*39)/G42</f>
        <v>5.0985449735449722</v>
      </c>
      <c r="I42" s="13">
        <f>SUM(J3:J41)/68</f>
        <v>1.8102941176470591</v>
      </c>
      <c r="J42" s="13">
        <f>SUM(J3:J41)</f>
        <v>123.10000000000001</v>
      </c>
      <c r="K42" s="13">
        <f>(E42*70)/J42</f>
        <v>9.6344435418359051</v>
      </c>
    </row>
    <row r="43" spans="1:11">
      <c r="C43" s="2"/>
      <c r="D43" s="2"/>
      <c r="E43" s="2"/>
      <c r="G43" s="13"/>
      <c r="J43" s="13"/>
    </row>
    <row r="47" spans="1:11">
      <c r="A47" t="s">
        <v>12</v>
      </c>
      <c r="B47">
        <v>2013</v>
      </c>
      <c r="C47" s="6">
        <v>7</v>
      </c>
      <c r="D47" s="5">
        <v>155</v>
      </c>
      <c r="E47" s="7">
        <f>D47/C47</f>
        <v>22.142857142857142</v>
      </c>
      <c r="F47" s="4" t="s">
        <v>43</v>
      </c>
      <c r="G47" s="4" t="s">
        <v>43</v>
      </c>
      <c r="H47" s="4" t="s">
        <v>43</v>
      </c>
      <c r="I47" s="4" t="s">
        <v>43</v>
      </c>
      <c r="J47" s="4" t="s">
        <v>43</v>
      </c>
      <c r="K47" s="4" t="s">
        <v>43</v>
      </c>
    </row>
    <row r="48" spans="1:11">
      <c r="A48" t="s">
        <v>44</v>
      </c>
      <c r="B48">
        <v>2013</v>
      </c>
      <c r="C48" s="6">
        <v>6</v>
      </c>
      <c r="D48" s="5">
        <v>68</v>
      </c>
      <c r="E48" s="7">
        <f>D48/C48</f>
        <v>11.333333333333334</v>
      </c>
      <c r="F48" s="4" t="s">
        <v>43</v>
      </c>
      <c r="G48" s="4" t="s">
        <v>43</v>
      </c>
      <c r="H48" s="4" t="s">
        <v>43</v>
      </c>
      <c r="I48" s="4" t="s">
        <v>43</v>
      </c>
      <c r="J48" s="4" t="s">
        <v>43</v>
      </c>
      <c r="K48" s="4" t="s">
        <v>43</v>
      </c>
    </row>
    <row r="49" spans="1:11">
      <c r="A49" t="s">
        <v>31</v>
      </c>
      <c r="B49">
        <v>2014</v>
      </c>
      <c r="C49" s="6">
        <v>6</v>
      </c>
      <c r="D49" s="5">
        <v>68</v>
      </c>
      <c r="E49" s="7">
        <f>D49/C49</f>
        <v>11.333333333333334</v>
      </c>
      <c r="F49" s="4" t="s">
        <v>43</v>
      </c>
      <c r="G49" s="4" t="s">
        <v>43</v>
      </c>
      <c r="H49" s="4" t="s">
        <v>43</v>
      </c>
      <c r="I49" s="4" t="s">
        <v>43</v>
      </c>
      <c r="J49" s="4" t="s">
        <v>43</v>
      </c>
      <c r="K49" s="4" t="s">
        <v>43</v>
      </c>
    </row>
  </sheetData>
  <mergeCells count="3">
    <mergeCell ref="F1:H1"/>
    <mergeCell ref="I1:K1"/>
    <mergeCell ref="C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Li</dc:creator>
  <cp:lastModifiedBy>William Li</cp:lastModifiedBy>
  <dcterms:created xsi:type="dcterms:W3CDTF">2015-09-27T20:35:18Z</dcterms:created>
  <dcterms:modified xsi:type="dcterms:W3CDTF">2015-11-03T06:54:32Z</dcterms:modified>
</cp:coreProperties>
</file>